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" windowWidth="13392" windowHeight="10548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<sst xmlns="http://schemas.openxmlformats.org/spreadsheetml/2006/main" count="56" uniqueCount="49">
  <si>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</si>
  <si>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</si>
  <si>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</si>
  <si>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</si>
  <si>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</si>
  <si>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</si>
  <si>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</si>
  <si>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</si>
  <si>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</si>
  <si>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</si>
  <si>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</si>
  <si>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</si>
  <si>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</si>
  <si>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</si>
  <si>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</si>
  <si>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</si>
  <si>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</si>
  <si>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</si>
  <si>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</si>
  <si>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</si>
  <si>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</si>
  <si>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</si>
  <si>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</si>
  <si>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</si>
  <si>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</si>
  <si>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</si>
  <si>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</si>
  <si>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</si>
  <si>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</si>
  <si>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</si>
  <si>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</si>
  <si>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2021/22</t>
  </si>
  <si>
    <t>2022/23</t>
  </si>
  <si>
    <t xml:space="preserve">Trim Trail installed 11.5k / New lap top £500 / Defib £2375 </t>
  </si>
  <si>
    <t xml:space="preserve">Legal </t>
  </si>
  <si>
    <t xml:space="preserve">Contingency </t>
  </si>
  <si>
    <t xml:space="preserve">Elections </t>
  </si>
  <si>
    <t xml:space="preserve">IT </t>
  </si>
  <si>
    <t xml:space="preserve">Defib </t>
  </si>
  <si>
    <t xml:space="preserve">Neighbourhood Plan </t>
  </si>
  <si>
    <t xml:space="preserve">Bowerland Corner </t>
  </si>
  <si>
    <t>Community Hardship</t>
  </si>
  <si>
    <t>Grants</t>
  </si>
  <si>
    <t>Maintenance</t>
  </si>
  <si>
    <t>Highways #</t>
  </si>
  <si>
    <t xml:space="preserve">Crowhurst Parish Council </t>
  </si>
  <si>
    <t xml:space="preserve">Surrey </t>
  </si>
  <si>
    <t xml:space="preserve">Grant for Trim Trail 8k / Donations £2750 / Extra VAT reclaimed on Trim Trail expense 2.5k  </t>
  </si>
  <si>
    <t xml:space="preserve">Trim Trail installed 11.5k / New lap top and accessories £600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</si>
</sst>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D6">
      <selection activeCell="N21" sqref="N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2" t="s">
        <v>16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9"/>
    </row>
    <row r="2" spans="1:13" ht="15">
      <c r="A2" s="29" t="s">
        <v>17</v>
      </c>
      <c r="B2" s="24"/>
      <c r="C2" s="37" t="s">
        <v>45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46</v>
      </c>
      <c r="L3" s="9"/>
    </row>
    <row r="4" ht="13.5">
      <c r="A4" s="1" t="s">
        <v>29</v>
      </c>
    </row>
    <row r="5" spans="1:13" ht="99" customHeight="1">
      <c r="A5" s="49" t="s">
        <v>30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31</v>
      </c>
      <c r="E8" s="27"/>
      <c r="F8" s="38" t="s">
        <v>32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27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34339</v>
      </c>
      <c r="F11" s="8">
        <v>33491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15600</v>
      </c>
      <c r="F13" s="8">
        <v>15600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4" t="s">
        <v>3</v>
      </c>
      <c r="B15" s="44"/>
      <c r="C15" s="44"/>
      <c r="D15" s="8">
        <v>2675</v>
      </c>
      <c r="F15" s="8">
        <v>15935</v>
      </c>
      <c r="G15" s="5">
        <f>F15-D15</f>
        <v>13260</v>
      </c>
      <c r="H15" s="6">
        <f>IF((D15&gt;F15),(D15-F15)/D15,IF(D15&lt;F15,-(D15-F15)/D15,IF(D15=F15,0)))</f>
        <v>4.9570093457943925</v>
      </c>
      <c r="I15" s="3">
        <f>IF(D15-F15&lt;200,0,IF(D15-F15&gt;200,1,IF(D15-F15=200,1)))</f>
        <v>0</v>
      </c>
      <c r="J15" s="3">
        <f>IF(F15-D15&lt;200,0,IF(F15-D15&gt;200,1,IF(F15-D15=200,1)))</f>
        <v>1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tr">
        <f>IF((L15="YES")*AND(I15+J15&lt;1),"Explanation not required, difference less than £200"," ")</f>
        <v> </v>
      </c>
      <c r="N15" s="13" t="s">
        <v>47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4" t="s">
        <v>4</v>
      </c>
      <c r="B17" s="44"/>
      <c r="C17" s="44"/>
      <c r="D17" s="8">
        <v>7828</v>
      </c>
      <c r="F17" s="8">
        <v>8480</v>
      </c>
      <c r="G17" s="5">
        <f>F17-D17</f>
        <v>652</v>
      </c>
      <c r="H17" s="6">
        <f>IF((D17&gt;F17),(D17-F17)/D17,IF(D17&lt;F17,-(D17-F17)/D17,IF(D17=F17,0)))</f>
        <v>0.08329075114971896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4" t="s">
        <v>7</v>
      </c>
      <c r="B19" s="44"/>
      <c r="C19" s="44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4" t="s">
        <v>21</v>
      </c>
      <c r="B21" s="44"/>
      <c r="C21" s="44"/>
      <c r="D21" s="8">
        <v>11295</v>
      </c>
      <c r="F21" s="8">
        <v>23451</v>
      </c>
      <c r="G21" s="5">
        <f>F21-D21</f>
        <v>12156</v>
      </c>
      <c r="H21" s="6">
        <f>IF((D21&gt;F21),(D21-F21)/D21,IF(D21&lt;F21,-(D21-F21)/D21,IF(D21=F21,0)))</f>
        <v>1.0762284196547145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13" t="s">
        <v>48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33491</v>
      </c>
      <c r="F23" s="2">
        <f>F11+F13+F15-F17-F19-F21</f>
        <v>33095</v>
      </c>
      <c r="G23" s="5"/>
      <c r="H23" s="6"/>
      <c r="K23" s="4"/>
      <c r="L23" s="4"/>
      <c r="M23" s="14" t="s">
        <v>12</v>
      </c>
      <c r="N23" s="23"/>
    </row>
    <row r="24" spans="1:14" s="17" customFormat="1" ht="54.75">
      <c r="A24" s="16"/>
      <c r="D24" s="18"/>
      <c r="E24" s="3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4" t="s">
        <v>9</v>
      </c>
      <c r="B26" s="44"/>
      <c r="C26" s="44"/>
      <c r="D26" s="8">
        <v>33491</v>
      </c>
      <c r="F26" s="8">
        <v>33095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4" t="s">
        <v>8</v>
      </c>
      <c r="B28" s="44"/>
      <c r="C28" s="44"/>
      <c r="D28" s="8">
        <v>10625</v>
      </c>
      <c r="F28" s="8">
        <v>26426</v>
      </c>
      <c r="G28" s="5">
        <f>F28-D28</f>
        <v>15801</v>
      </c>
      <c r="H28" s="6">
        <f>IF((D28&gt;F28),(D28-F28)/D28,IF(D28&lt;F28,-(D28-F28)/D28,IF(D28=F28,0)))</f>
        <v>1.4871529411764706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IF((H28&lt;15%)*AND(G28&lt;100000)*OR(G28&gt;-100000),"NO","YES")</f>
        <v>YES</v>
      </c>
      <c r="M28" s="10" t="str">
        <f>IF((L28="YES")*AND(I28+J28&lt;1),"Explanation not required, difference less than £200"," ")</f>
        <v> </v>
      </c>
      <c r="N28" s="13" t="s">
        <v>33</v>
      </c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4" t="s">
        <v>6</v>
      </c>
      <c r="B30" s="44"/>
      <c r="C30" s="44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  <mergeCell ref="A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I21" sqref="I21"/>
    </sheetView>
  </sheetViews>
  <sheetFormatPr defaultColWidth="9.140625" defaultRowHeight="15"/>
  <cols>
    <col min="2" max="2" width="23.28125" style="0" customWidth="1"/>
  </cols>
  <sheetData>
    <row r="1" ht="15.75" customHeight="1">
      <c r="A1" s="32" t="s">
        <v>22</v>
      </c>
    </row>
    <row r="2" ht="15.75" customHeight="1">
      <c r="A2" s="41" t="s">
        <v>28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34</v>
      </c>
      <c r="D7" s="34">
        <v>3950</v>
      </c>
    </row>
    <row r="8" spans="2:4" ht="15" customHeight="1">
      <c r="B8" s="34" t="s">
        <v>35</v>
      </c>
      <c r="D8" s="34">
        <v>600</v>
      </c>
    </row>
    <row r="9" spans="2:4" ht="14.25">
      <c r="B9" s="34" t="s">
        <v>36</v>
      </c>
      <c r="D9" s="34">
        <v>850</v>
      </c>
    </row>
    <row r="10" spans="2:4" ht="14.25">
      <c r="B10" s="34" t="s">
        <v>37</v>
      </c>
      <c r="D10" s="34">
        <v>1000</v>
      </c>
    </row>
    <row r="11" spans="2:4" ht="14.25">
      <c r="B11" s="34" t="s">
        <v>38</v>
      </c>
      <c r="D11" s="34">
        <v>815</v>
      </c>
    </row>
    <row r="12" spans="2:4" ht="14.25">
      <c r="B12" s="34" t="s">
        <v>39</v>
      </c>
      <c r="D12" s="34">
        <v>250</v>
      </c>
    </row>
    <row r="13" spans="2:4" ht="14.25">
      <c r="B13" s="34" t="s">
        <v>43</v>
      </c>
      <c r="D13" s="34">
        <v>875</v>
      </c>
    </row>
    <row r="14" spans="2:4" ht="14.25">
      <c r="B14" s="34" t="s">
        <v>42</v>
      </c>
      <c r="D14" s="34">
        <v>80</v>
      </c>
    </row>
    <row r="15" spans="2:4" ht="14.25">
      <c r="B15" s="34" t="s">
        <v>41</v>
      </c>
      <c r="D15" s="34">
        <v>2050</v>
      </c>
    </row>
    <row r="16" spans="2:4" ht="14.25">
      <c r="B16" s="34" t="s">
        <v>44</v>
      </c>
      <c r="D16" s="34">
        <v>2274</v>
      </c>
    </row>
    <row r="17" spans="2:4" ht="14.25">
      <c r="B17" s="34" t="s">
        <v>40</v>
      </c>
      <c r="D17" s="34">
        <v>2120</v>
      </c>
    </row>
    <row r="18" ht="14.25">
      <c r="E18" s="33">
        <f>SUM(D7:D17)</f>
        <v>14864</v>
      </c>
    </row>
    <row r="20" spans="1:4" ht="14.25">
      <c r="A20" s="31" t="s">
        <v>25</v>
      </c>
      <c r="D20" s="34">
        <v>18231</v>
      </c>
    </row>
    <row r="21" ht="14.25">
      <c r="E21" s="33">
        <f>D20</f>
        <v>18231</v>
      </c>
    </row>
    <row r="22" spans="1:6" ht="15" thickBot="1">
      <c r="A22" s="31" t="s">
        <v>26</v>
      </c>
      <c r="F22" s="35">
        <v>33095</v>
      </c>
    </row>
    <row r="23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emma fulham</cp:lastModifiedBy>
  <cp:lastPrinted>2023-04-04T21:02:15Z</cp:lastPrinted>
  <dcterms:created xsi:type="dcterms:W3CDTF">2012-07-11T10:01:28Z</dcterms:created>
  <dcterms:modified xsi:type="dcterms:W3CDTF">2023-08-17T15:31:22Z</dcterms:modified>
  <cp:category/>
  <cp:version/>
  <cp:contentType/>
  <cp:contentStatus/>
</cp:coreProperties>
</file>